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EN\Desktop\MTRYO\ECO HAFTALIK RAPOR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D5" i="1"/>
  <c r="E48" i="1"/>
  <c r="D48" i="1"/>
  <c r="C48" i="1"/>
  <c r="B48" i="1"/>
  <c r="E46" i="1"/>
  <c r="D46" i="1"/>
  <c r="C46" i="1"/>
  <c r="B46" i="1"/>
  <c r="E69" i="1" l="1"/>
  <c r="D69" i="1"/>
  <c r="C69" i="1"/>
  <c r="B69" i="1"/>
  <c r="E30" i="1"/>
  <c r="E56" i="1"/>
  <c r="D56" i="1"/>
  <c r="C56" i="1"/>
  <c r="B56" i="1"/>
  <c r="E50" i="1"/>
  <c r="D50" i="1"/>
  <c r="C50" i="1"/>
  <c r="B50" i="1"/>
  <c r="E5" i="1"/>
  <c r="C5" i="1"/>
  <c r="B5" i="1"/>
  <c r="D66" i="1" l="1"/>
  <c r="E66" i="1"/>
  <c r="C66" i="1"/>
  <c r="E40" i="1"/>
  <c r="B53" i="1"/>
  <c r="B38" i="1"/>
  <c r="E25" i="1"/>
  <c r="D25" i="1"/>
  <c r="C25" i="1"/>
  <c r="B25" i="1"/>
  <c r="C53" i="1" l="1"/>
  <c r="C43" i="1"/>
  <c r="B43" i="1"/>
  <c r="E38" i="1"/>
  <c r="D30" i="1"/>
  <c r="C30" i="1"/>
  <c r="B30" i="1"/>
  <c r="E23" i="1"/>
  <c r="D23" i="1"/>
  <c r="C23" i="1"/>
  <c r="B23" i="1"/>
  <c r="E20" i="1"/>
  <c r="E4" i="1" s="1"/>
  <c r="D20" i="1"/>
  <c r="C63" i="1" l="1"/>
  <c r="B63" i="1"/>
  <c r="D40" i="1"/>
  <c r="C40" i="1"/>
  <c r="B40" i="1"/>
  <c r="D38" i="1"/>
  <c r="C38" i="1"/>
  <c r="C20" i="1"/>
  <c r="B20" i="1"/>
  <c r="C18" i="1"/>
  <c r="B18" i="1"/>
  <c r="C14" i="1"/>
  <c r="B14" i="1"/>
  <c r="C4" i="1" l="1"/>
  <c r="B4" i="1"/>
</calcChain>
</file>

<file path=xl/sharedStrings.xml><?xml version="1.0" encoding="utf-8"?>
<sst xmlns="http://schemas.openxmlformats.org/spreadsheetml/2006/main" count="84" uniqueCount="83">
  <si>
    <t>METRO YATIRIM ORTAKLIĞI A.Ş</t>
  </si>
  <si>
    <t xml:space="preserve">MENKUL TANIMI </t>
  </si>
  <si>
    <t>NOMİNAL DEĞER</t>
  </si>
  <si>
    <t>TOPLAM DEĞER</t>
  </si>
  <si>
    <t>GRUP (%)</t>
  </si>
  <si>
    <t>GENEL (%)</t>
  </si>
  <si>
    <t>A.PAY</t>
  </si>
  <si>
    <t>BANKALAR VE ÖZEL FİNANS KURUMLARI</t>
  </si>
  <si>
    <t>AKBNK</t>
  </si>
  <si>
    <t>ISCTR</t>
  </si>
  <si>
    <t>QNBFB</t>
  </si>
  <si>
    <t>SKBNK</t>
  </si>
  <si>
    <t>VAKBN</t>
  </si>
  <si>
    <t>YKBNK</t>
  </si>
  <si>
    <t>DİĞER İMALAT SANAYİ</t>
  </si>
  <si>
    <t>ANACM</t>
  </si>
  <si>
    <t>SISE</t>
  </si>
  <si>
    <t xml:space="preserve">TOASO </t>
  </si>
  <si>
    <t>ELEKTRİK,GAZ VE SU</t>
  </si>
  <si>
    <t>AKENR</t>
  </si>
  <si>
    <t>FİNANSAL KİRALAMA VE FAKTORİNG</t>
  </si>
  <si>
    <t>ISFIN</t>
  </si>
  <si>
    <t>VAKFN</t>
  </si>
  <si>
    <t xml:space="preserve">GIDA İÇKİ VE TÜTÜN </t>
  </si>
  <si>
    <t xml:space="preserve">MERKO </t>
  </si>
  <si>
    <t>GAYRİMENKUL YATIRIM ORTAKLIĞI</t>
  </si>
  <si>
    <t xml:space="preserve">AVGYO </t>
  </si>
  <si>
    <t>ISGYO</t>
  </si>
  <si>
    <t xml:space="preserve">OZGYO </t>
  </si>
  <si>
    <t>HOLDİNGLER VE YATIRIM ŞİRKETLERİ</t>
  </si>
  <si>
    <t xml:space="preserve">ALARK </t>
  </si>
  <si>
    <t>DOHOL</t>
  </si>
  <si>
    <t>ENKAI</t>
  </si>
  <si>
    <t>KCHOL</t>
  </si>
  <si>
    <t>METRO</t>
  </si>
  <si>
    <t xml:space="preserve">SAHOL </t>
  </si>
  <si>
    <t>TEKNOLOJİ</t>
  </si>
  <si>
    <t>FONET</t>
  </si>
  <si>
    <t>KİMYA,PETROL,KAUÇUK VE PLASTİK ÜRÜNLER</t>
  </si>
  <si>
    <t>PETKM</t>
  </si>
  <si>
    <t xml:space="preserve">SODA </t>
  </si>
  <si>
    <t xml:space="preserve">TOPTAN VE PERAKENDE TİCARET,OTEL VE LOKANTALAR </t>
  </si>
  <si>
    <t>SELEC</t>
  </si>
  <si>
    <t>METAL EŞYA MAKİNE VE GEREÇ YAPIM</t>
  </si>
  <si>
    <t>METAL ANA SANAYİ</t>
  </si>
  <si>
    <t>EREGL</t>
  </si>
  <si>
    <t>KRDMD</t>
  </si>
  <si>
    <t>SİGORTA</t>
  </si>
  <si>
    <t>ANHYT</t>
  </si>
  <si>
    <t xml:space="preserve">MADENCİLİK VE TAŞ OCAKLARI </t>
  </si>
  <si>
    <t>ADNAC</t>
  </si>
  <si>
    <t>TRKCM</t>
  </si>
  <si>
    <t>UNYEC</t>
  </si>
  <si>
    <t>ULAŞTIRMA, HABERLEŞME VE DEPOLAMA</t>
  </si>
  <si>
    <t>TCELL</t>
  </si>
  <si>
    <t>B.BORÇLANMA ARAÇLARI</t>
  </si>
  <si>
    <t>TAHVİL</t>
  </si>
  <si>
    <t>TRSDOGH72112</t>
  </si>
  <si>
    <t>TRSGZDF51918</t>
  </si>
  <si>
    <t xml:space="preserve">C.DİĞER VARLIKLAR </t>
  </si>
  <si>
    <t>BPP</t>
  </si>
  <si>
    <t>ORTAKLIK PORTFÖY DEĞERİ</t>
  </si>
  <si>
    <t>HAZIR DEĞERLER</t>
  </si>
  <si>
    <t>ALACAKLAR</t>
  </si>
  <si>
    <t>DİĞER VARLIKLAR</t>
  </si>
  <si>
    <t>BORÇLAR</t>
  </si>
  <si>
    <t>NET VARLIK DEĞERİ</t>
  </si>
  <si>
    <t xml:space="preserve">PAY DEĞER </t>
  </si>
  <si>
    <t>TSKB</t>
  </si>
  <si>
    <t>BERA</t>
  </si>
  <si>
    <t>MGROS</t>
  </si>
  <si>
    <t>AKGRT</t>
  </si>
  <si>
    <t xml:space="preserve">VKGYO </t>
  </si>
  <si>
    <t xml:space="preserve">IPEKE </t>
  </si>
  <si>
    <t>KOZAA</t>
  </si>
  <si>
    <t>ALBRK</t>
  </si>
  <si>
    <t>KOZAL</t>
  </si>
  <si>
    <t xml:space="preserve">29.03.2019 TARİHLİ PORTFÖY DEĞER TABLOSU </t>
  </si>
  <si>
    <t>KARSN</t>
  </si>
  <si>
    <t>SAVUNMA</t>
  </si>
  <si>
    <t>ASELS</t>
  </si>
  <si>
    <t xml:space="preserve">TRT150120T16 REPO </t>
  </si>
  <si>
    <t>TRT150120T32 REPO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</si>
</sst>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/>
    <xf numFmtId="43" fontId="2" fillId="2" borderId="1" xfId="1" applyFont="1" applyFill="1" applyBorder="1"/>
    <xf numFmtId="43" fontId="2" fillId="0" borderId="1" xfId="1" applyFont="1" applyBorder="1"/>
    <xf numFmtId="2" fontId="2" fillId="0" borderId="1" xfId="0" applyNumberFormat="1" applyFont="1" applyBorder="1"/>
    <xf numFmtId="0" fontId="0" fillId="0" borderId="1" xfId="0" applyFont="1" applyFill="1" applyBorder="1"/>
    <xf numFmtId="43" fontId="0" fillId="0" borderId="1" xfId="1" applyFont="1" applyBorder="1"/>
    <xf numFmtId="43" fontId="0" fillId="0" borderId="1" xfId="1" applyFont="1" applyBorder="1" applyAlignment="1">
      <alignment horizontal="right" vertical="center"/>
    </xf>
    <xf numFmtId="2" fontId="0" fillId="0" borderId="1" xfId="1" applyNumberFormat="1" applyFont="1" applyBorder="1" applyAlignment="1">
      <alignment horizontal="right" vertical="center"/>
    </xf>
    <xf numFmtId="0" fontId="0" fillId="0" borderId="1" xfId="0" applyFont="1" applyBorder="1"/>
    <xf numFmtId="43" fontId="0" fillId="0" borderId="1" xfId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43" fontId="0" fillId="0" borderId="1" xfId="1" applyFont="1" applyFill="1" applyBorder="1" applyAlignment="1">
      <alignment horizontal="right" vertical="center"/>
    </xf>
    <xf numFmtId="0" fontId="0" fillId="0" borderId="1" xfId="0" applyFill="1" applyBorder="1"/>
    <xf numFmtId="43" fontId="0" fillId="0" borderId="1" xfId="1" applyFont="1" applyFill="1" applyBorder="1"/>
    <xf numFmtId="0" fontId="2" fillId="2" borderId="2" xfId="0" applyFont="1" applyFill="1" applyBorder="1"/>
    <xf numFmtId="43" fontId="0" fillId="0" borderId="3" xfId="1" applyFont="1" applyBorder="1"/>
    <xf numFmtId="43" fontId="2" fillId="0" borderId="3" xfId="1" applyFont="1" applyBorder="1"/>
    <xf numFmtId="43" fontId="1" fillId="0" borderId="1" xfId="1" applyFont="1" applyBorder="1"/>
    <xf numFmtId="43" fontId="2" fillId="0" borderId="1" xfId="1" applyFont="1" applyFill="1" applyBorder="1"/>
    <xf numFmtId="43" fontId="2" fillId="0" borderId="1" xfId="1" applyNumberFormat="1" applyFont="1" applyBorder="1"/>
    <xf numFmtId="0" fontId="0" fillId="0" borderId="0" xfId="0"/>
  </cellXfs>
  <cellStyles count="3">
    <cellStyle name="Normal" xfId="0" builtinId="0"/>
    <cellStyle name="Virgül" xfId="1" builtinId="3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topLeftCell="A49" workbookViewId="0">
      <selection activeCell="C81" sqref="C81"/>
    </sheetView>
  </sheetViews>
  <sheetFormatPr defaultRowHeight="15" x14ac:dyDescent="0.25"/>
  <cols>
    <col min="1" max="1" width="51" bestFit="1" customWidth="1"/>
    <col min="2" max="2" width="16.28515625" bestFit="1" customWidth="1"/>
    <col min="3" max="3" width="15" bestFit="1" customWidth="1"/>
    <col min="4" max="4" width="9.5703125" bestFit="1" customWidth="1"/>
    <col min="5" max="5" width="10.140625" bestFit="1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 t="s">
        <v>77</v>
      </c>
      <c r="B2" s="2"/>
      <c r="C2" s="2"/>
      <c r="D2" s="2"/>
      <c r="E2" s="2"/>
    </row>
    <row r="3" spans="1: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3" t="s">
        <v>6</v>
      </c>
      <c r="B4" s="4">
        <f>B5+B14+B18+B20+B23+B25+B30+B38+B40+B43+B46+B50+B53+B56+B63+B48</f>
        <v>18840693.451000005</v>
      </c>
      <c r="C4" s="4">
        <f>C5+C14+C18+C20+C23+C25+C30+C38+C40+C43+C46+C50+C53+C56+C63+C48</f>
        <v>29021483.98</v>
      </c>
      <c r="D4" s="4">
        <v>100</v>
      </c>
      <c r="E4" s="4">
        <f>E5+E14+E18+E20+E23+E25+E30+E38+E40+E43+E46+E48+E50+E53+E56+E63</f>
        <v>65.56</v>
      </c>
    </row>
    <row r="5" spans="1:5" x14ac:dyDescent="0.25">
      <c r="A5" s="1" t="s">
        <v>7</v>
      </c>
      <c r="B5" s="5">
        <f>SUM(B6:B13)</f>
        <v>1500003.81</v>
      </c>
      <c r="C5" s="5">
        <f>SUM(C6:C13)</f>
        <v>2175019.17</v>
      </c>
      <c r="D5" s="6">
        <f>SUM(D6:D13)</f>
        <v>7.49</v>
      </c>
      <c r="E5" s="6">
        <f>SUM(E6:E13)</f>
        <v>4.91</v>
      </c>
    </row>
    <row r="6" spans="1:5" x14ac:dyDescent="0.25">
      <c r="A6" s="7" t="s">
        <v>8</v>
      </c>
      <c r="B6" s="8">
        <v>0.72</v>
      </c>
      <c r="C6" s="9">
        <v>4.47</v>
      </c>
      <c r="D6" s="10">
        <v>0</v>
      </c>
      <c r="E6" s="10">
        <v>0</v>
      </c>
    </row>
    <row r="7" spans="1:5" x14ac:dyDescent="0.25">
      <c r="A7" s="7" t="s">
        <v>10</v>
      </c>
      <c r="B7" s="12">
        <v>1.1599999999999999</v>
      </c>
      <c r="C7" s="9">
        <v>7.61</v>
      </c>
      <c r="D7" s="10">
        <v>0</v>
      </c>
      <c r="E7" s="10">
        <v>0</v>
      </c>
    </row>
    <row r="8" spans="1:5" x14ac:dyDescent="0.25">
      <c r="A8" s="11" t="s">
        <v>9</v>
      </c>
      <c r="B8" s="8">
        <v>0.85</v>
      </c>
      <c r="C8" s="9">
        <v>4.67</v>
      </c>
      <c r="D8" s="10">
        <v>0</v>
      </c>
      <c r="E8" s="10">
        <v>0</v>
      </c>
    </row>
    <row r="9" spans="1:5" x14ac:dyDescent="0.25">
      <c r="A9" s="7" t="s">
        <v>11</v>
      </c>
      <c r="B9" s="8">
        <v>0.02</v>
      </c>
      <c r="C9" s="9">
        <v>0.02</v>
      </c>
      <c r="D9" s="10">
        <v>0</v>
      </c>
      <c r="E9" s="10">
        <v>0</v>
      </c>
    </row>
    <row r="10" spans="1:5" x14ac:dyDescent="0.25">
      <c r="A10" s="7" t="s">
        <v>68</v>
      </c>
      <c r="B10" s="8">
        <v>0.34</v>
      </c>
      <c r="C10" s="9">
        <v>0.26</v>
      </c>
      <c r="D10" s="10">
        <v>0</v>
      </c>
      <c r="E10" s="10">
        <v>0</v>
      </c>
    </row>
    <row r="11" spans="1:5" x14ac:dyDescent="0.25">
      <c r="A11" s="7" t="s">
        <v>13</v>
      </c>
      <c r="B11" s="8">
        <v>0.42</v>
      </c>
      <c r="C11" s="9">
        <v>0.91</v>
      </c>
      <c r="D11" s="10">
        <v>0</v>
      </c>
      <c r="E11" s="10">
        <v>0</v>
      </c>
    </row>
    <row r="12" spans="1:5" x14ac:dyDescent="0.25">
      <c r="A12" s="7" t="s">
        <v>75</v>
      </c>
      <c r="B12" s="8">
        <v>1500000</v>
      </c>
      <c r="C12" s="9">
        <v>2175000</v>
      </c>
      <c r="D12" s="10">
        <v>7.49</v>
      </c>
      <c r="E12" s="10">
        <v>4.91</v>
      </c>
    </row>
    <row r="13" spans="1:5" x14ac:dyDescent="0.25">
      <c r="A13" s="7" t="s">
        <v>12</v>
      </c>
      <c r="B13" s="8">
        <v>0.3</v>
      </c>
      <c r="C13" s="9">
        <v>1.23</v>
      </c>
      <c r="D13" s="10">
        <v>0</v>
      </c>
      <c r="E13" s="10">
        <v>0</v>
      </c>
    </row>
    <row r="14" spans="1:5" x14ac:dyDescent="0.25">
      <c r="A14" s="1" t="s">
        <v>14</v>
      </c>
      <c r="B14" s="5">
        <f>SUM(B15:B17)</f>
        <v>2.39</v>
      </c>
      <c r="C14" s="5">
        <f t="shared" ref="C14" si="0">SUM(C15:C17)</f>
        <v>13.899999999999999</v>
      </c>
      <c r="D14" s="13">
        <v>0</v>
      </c>
      <c r="E14" s="13">
        <v>0</v>
      </c>
    </row>
    <row r="15" spans="1:5" x14ac:dyDescent="0.25">
      <c r="A15" s="7" t="s">
        <v>15</v>
      </c>
      <c r="B15" s="9">
        <v>1.31</v>
      </c>
      <c r="C15" s="9">
        <v>4.05</v>
      </c>
      <c r="D15" s="10">
        <v>0</v>
      </c>
      <c r="E15" s="10">
        <v>0</v>
      </c>
    </row>
    <row r="16" spans="1:5" x14ac:dyDescent="0.25">
      <c r="A16" s="7" t="s">
        <v>16</v>
      </c>
      <c r="B16" s="9">
        <v>0.75</v>
      </c>
      <c r="C16" s="9">
        <v>4.33</v>
      </c>
      <c r="D16" s="10">
        <v>0</v>
      </c>
      <c r="E16" s="10">
        <v>0</v>
      </c>
    </row>
    <row r="17" spans="1:5" x14ac:dyDescent="0.25">
      <c r="A17" s="7" t="s">
        <v>17</v>
      </c>
      <c r="B17" s="9">
        <v>0.33</v>
      </c>
      <c r="C17" s="9">
        <v>5.52</v>
      </c>
      <c r="D17" s="10">
        <v>0</v>
      </c>
      <c r="E17" s="10">
        <v>0</v>
      </c>
    </row>
    <row r="18" spans="1:5" x14ac:dyDescent="0.25">
      <c r="A18" s="1" t="s">
        <v>18</v>
      </c>
      <c r="B18" s="5">
        <f>B19</f>
        <v>0.78</v>
      </c>
      <c r="C18" s="5">
        <f>C19</f>
        <v>0.44</v>
      </c>
      <c r="D18" s="6">
        <v>0</v>
      </c>
      <c r="E18" s="6">
        <v>0</v>
      </c>
    </row>
    <row r="19" spans="1:5" x14ac:dyDescent="0.25">
      <c r="A19" s="7" t="s">
        <v>19</v>
      </c>
      <c r="B19" s="9">
        <v>0.78</v>
      </c>
      <c r="C19" s="9">
        <v>0.44</v>
      </c>
      <c r="D19" s="10">
        <v>0</v>
      </c>
      <c r="E19" s="10">
        <v>0</v>
      </c>
    </row>
    <row r="20" spans="1:5" x14ac:dyDescent="0.25">
      <c r="A20" s="1" t="s">
        <v>20</v>
      </c>
      <c r="B20" s="5">
        <f>B21+B22</f>
        <v>1.08</v>
      </c>
      <c r="C20" s="5">
        <f>C21+C22</f>
        <v>5.9</v>
      </c>
      <c r="D20" s="6">
        <f>SUM(D21:D22)</f>
        <v>0</v>
      </c>
      <c r="E20" s="6">
        <f>SUM(E21:E22)</f>
        <v>0</v>
      </c>
    </row>
    <row r="21" spans="1:5" x14ac:dyDescent="0.25">
      <c r="A21" s="7" t="s">
        <v>21</v>
      </c>
      <c r="B21" s="9">
        <v>0.64600000000000002</v>
      </c>
      <c r="C21" s="9">
        <v>5.28</v>
      </c>
      <c r="D21" s="10">
        <v>0</v>
      </c>
      <c r="E21" s="10">
        <v>0</v>
      </c>
    </row>
    <row r="22" spans="1:5" x14ac:dyDescent="0.25">
      <c r="A22" s="7" t="s">
        <v>22</v>
      </c>
      <c r="B22" s="9">
        <v>0.434</v>
      </c>
      <c r="C22" s="9">
        <v>0.62</v>
      </c>
      <c r="D22" s="10">
        <v>0</v>
      </c>
      <c r="E22" s="10">
        <v>0</v>
      </c>
    </row>
    <row r="23" spans="1:5" x14ac:dyDescent="0.25">
      <c r="A23" s="1" t="s">
        <v>23</v>
      </c>
      <c r="B23" s="14">
        <f>B24</f>
        <v>3992714</v>
      </c>
      <c r="C23" s="14">
        <f>C24</f>
        <v>2635191.2400000002</v>
      </c>
      <c r="D23" s="6">
        <f>D24</f>
        <v>9.08</v>
      </c>
      <c r="E23" s="6">
        <f>E24</f>
        <v>5.95</v>
      </c>
    </row>
    <row r="24" spans="1:5" x14ac:dyDescent="0.25">
      <c r="A24" s="7" t="s">
        <v>24</v>
      </c>
      <c r="B24" s="9">
        <v>3992714</v>
      </c>
      <c r="C24" s="9">
        <v>2635191.2400000002</v>
      </c>
      <c r="D24" s="10">
        <v>9.08</v>
      </c>
      <c r="E24" s="10">
        <v>5.95</v>
      </c>
    </row>
    <row r="25" spans="1:5" x14ac:dyDescent="0.25">
      <c r="A25" s="1" t="s">
        <v>25</v>
      </c>
      <c r="B25" s="5">
        <f>B26+B27+B28+B29</f>
        <v>3192835.912</v>
      </c>
      <c r="C25" s="5">
        <f>C26+C27+C28+C29</f>
        <v>4772256.3900000006</v>
      </c>
      <c r="D25" s="6">
        <f>SUM(D26:D29)</f>
        <v>16.45</v>
      </c>
      <c r="E25" s="6">
        <f>SUM(E26:E29)</f>
        <v>10.780000000000001</v>
      </c>
    </row>
    <row r="26" spans="1:5" x14ac:dyDescent="0.25">
      <c r="A26" s="7" t="s">
        <v>26</v>
      </c>
      <c r="B26" s="15">
        <v>2192835</v>
      </c>
      <c r="C26" s="8">
        <v>2982255.6</v>
      </c>
      <c r="D26" s="10">
        <v>10.28</v>
      </c>
      <c r="E26" s="10">
        <v>6.73</v>
      </c>
    </row>
    <row r="27" spans="1:5" x14ac:dyDescent="0.25">
      <c r="A27" s="7" t="s">
        <v>27</v>
      </c>
      <c r="B27" s="15">
        <v>0.35</v>
      </c>
      <c r="C27" s="8">
        <v>0.35</v>
      </c>
      <c r="D27" s="10">
        <v>0</v>
      </c>
      <c r="E27" s="10">
        <v>0</v>
      </c>
    </row>
    <row r="28" spans="1:5" x14ac:dyDescent="0.25">
      <c r="A28" s="7" t="s">
        <v>28</v>
      </c>
      <c r="B28" s="15">
        <v>0.56200000000000006</v>
      </c>
      <c r="C28" s="8">
        <v>0.44</v>
      </c>
      <c r="D28" s="10">
        <v>0</v>
      </c>
      <c r="E28" s="10">
        <v>0</v>
      </c>
    </row>
    <row r="29" spans="1:5" x14ac:dyDescent="0.25">
      <c r="A29" s="7" t="s">
        <v>72</v>
      </c>
      <c r="B29" s="15">
        <v>1000000</v>
      </c>
      <c r="C29" s="8">
        <v>1790000</v>
      </c>
      <c r="D29" s="10">
        <v>6.17</v>
      </c>
      <c r="E29" s="10">
        <v>4.05</v>
      </c>
    </row>
    <row r="30" spans="1:5" x14ac:dyDescent="0.25">
      <c r="A30" s="1" t="s">
        <v>29</v>
      </c>
      <c r="B30" s="5">
        <f>B31+B32+B33+B35+B34+B36+B37</f>
        <v>6910129.8200000003</v>
      </c>
      <c r="C30" s="5">
        <f>C31+C32+C33+C35+C34+C36+C37</f>
        <v>7555221.6399999997</v>
      </c>
      <c r="D30" s="6">
        <f>D31+D32+D33+D35+D34+D36+D37</f>
        <v>26.03</v>
      </c>
      <c r="E30" s="6">
        <f>SUM(E31:E37)</f>
        <v>17.07</v>
      </c>
    </row>
    <row r="31" spans="1:5" x14ac:dyDescent="0.25">
      <c r="A31" s="7" t="s">
        <v>30</v>
      </c>
      <c r="B31" s="8">
        <v>550001.81000000006</v>
      </c>
      <c r="C31" s="8">
        <v>1463004.81</v>
      </c>
      <c r="D31" s="10">
        <v>5.04</v>
      </c>
      <c r="E31" s="10">
        <v>3.31</v>
      </c>
    </row>
    <row r="32" spans="1:5" x14ac:dyDescent="0.25">
      <c r="A32" s="7" t="s">
        <v>31</v>
      </c>
      <c r="B32" s="8">
        <v>0.54</v>
      </c>
      <c r="C32" s="8">
        <v>0.57999999999999996</v>
      </c>
      <c r="D32" s="10">
        <v>0</v>
      </c>
      <c r="E32" s="10">
        <v>0</v>
      </c>
    </row>
    <row r="33" spans="1:5" x14ac:dyDescent="0.25">
      <c r="A33" s="7" t="s">
        <v>33</v>
      </c>
      <c r="B33" s="8">
        <v>0.48</v>
      </c>
      <c r="C33" s="8">
        <v>7.83</v>
      </c>
      <c r="D33" s="10">
        <v>0</v>
      </c>
      <c r="E33" s="10">
        <v>0</v>
      </c>
    </row>
    <row r="34" spans="1:5" x14ac:dyDescent="0.25">
      <c r="A34" s="7" t="s">
        <v>35</v>
      </c>
      <c r="B34" s="8">
        <v>0.5</v>
      </c>
      <c r="C34" s="8">
        <v>3.83</v>
      </c>
      <c r="D34" s="10">
        <v>0</v>
      </c>
      <c r="E34" s="10">
        <v>0</v>
      </c>
    </row>
    <row r="35" spans="1:5" x14ac:dyDescent="0.25">
      <c r="A35" s="7" t="s">
        <v>34</v>
      </c>
      <c r="B35" s="8">
        <v>5410126</v>
      </c>
      <c r="C35" s="8">
        <v>4382202.0599999996</v>
      </c>
      <c r="D35" s="2">
        <v>15.1</v>
      </c>
      <c r="E35" s="2">
        <v>9.9</v>
      </c>
    </row>
    <row r="36" spans="1:5" x14ac:dyDescent="0.25">
      <c r="A36" s="7" t="s">
        <v>32</v>
      </c>
      <c r="B36" s="8">
        <v>0.49</v>
      </c>
      <c r="C36" s="8">
        <v>2.5299999999999998</v>
      </c>
      <c r="D36" s="2">
        <v>0</v>
      </c>
      <c r="E36" s="2">
        <v>0</v>
      </c>
    </row>
    <row r="37" spans="1:5" x14ac:dyDescent="0.25">
      <c r="A37" s="7" t="s">
        <v>69</v>
      </c>
      <c r="B37" s="8">
        <v>950000</v>
      </c>
      <c r="C37" s="8">
        <v>1710000</v>
      </c>
      <c r="D37" s="2">
        <v>5.89</v>
      </c>
      <c r="E37" s="2">
        <v>3.86</v>
      </c>
    </row>
    <row r="38" spans="1:5" x14ac:dyDescent="0.25">
      <c r="A38" s="1" t="s">
        <v>36</v>
      </c>
      <c r="B38" s="5">
        <f>B39</f>
        <v>200000</v>
      </c>
      <c r="C38" s="5">
        <f>C39</f>
        <v>1138000</v>
      </c>
      <c r="D38" s="6">
        <f>D39</f>
        <v>3.92</v>
      </c>
      <c r="E38" s="6">
        <f>E39</f>
        <v>2.57</v>
      </c>
    </row>
    <row r="39" spans="1:5" x14ac:dyDescent="0.25">
      <c r="A39" s="2" t="s">
        <v>37</v>
      </c>
      <c r="B39" s="8">
        <v>200000</v>
      </c>
      <c r="C39" s="8">
        <v>1138000</v>
      </c>
      <c r="D39" s="2">
        <v>3.92</v>
      </c>
      <c r="E39" s="2">
        <v>2.57</v>
      </c>
    </row>
    <row r="40" spans="1:5" x14ac:dyDescent="0.25">
      <c r="A40" s="1" t="s">
        <v>38</v>
      </c>
      <c r="B40" s="5">
        <f>SUM(B41:B42)</f>
        <v>375000.84199999995</v>
      </c>
      <c r="C40" s="5">
        <f>SUM(C41:C42)</f>
        <v>1691255.5799999998</v>
      </c>
      <c r="D40" s="6">
        <f>SUM(D41:D42)</f>
        <v>5.83</v>
      </c>
      <c r="E40" s="6">
        <f>E41+E42</f>
        <v>3.82</v>
      </c>
    </row>
    <row r="41" spans="1:5" x14ac:dyDescent="0.25">
      <c r="A41" s="2" t="s">
        <v>39</v>
      </c>
      <c r="B41" s="8">
        <v>375000.20899999997</v>
      </c>
      <c r="C41" s="8">
        <v>1691250.94</v>
      </c>
      <c r="D41" s="10">
        <v>5.83</v>
      </c>
      <c r="E41" s="10">
        <v>3.82</v>
      </c>
    </row>
    <row r="42" spans="1:5" x14ac:dyDescent="0.25">
      <c r="A42" s="2" t="s">
        <v>40</v>
      </c>
      <c r="B42" s="8">
        <v>0.63300000000000001</v>
      </c>
      <c r="C42" s="8">
        <v>4.6399999999999997</v>
      </c>
      <c r="D42" s="10">
        <v>0</v>
      </c>
      <c r="E42" s="10">
        <v>0</v>
      </c>
    </row>
    <row r="43" spans="1:5" x14ac:dyDescent="0.25">
      <c r="A43" s="1" t="s">
        <v>41</v>
      </c>
      <c r="B43" s="5">
        <f>SUM(B44:B45)</f>
        <v>0.80900000000000005</v>
      </c>
      <c r="C43" s="5">
        <f>SUM(C44:C45)</f>
        <v>3.3200000000000003</v>
      </c>
      <c r="D43" s="13">
        <v>0</v>
      </c>
      <c r="E43" s="13">
        <v>0</v>
      </c>
    </row>
    <row r="44" spans="1:5" x14ac:dyDescent="0.25">
      <c r="A44" s="16" t="s">
        <v>70</v>
      </c>
      <c r="B44" s="8">
        <v>8.9999999999999993E-3</v>
      </c>
      <c r="C44" s="8">
        <v>0.12</v>
      </c>
      <c r="D44" s="10">
        <v>0</v>
      </c>
      <c r="E44" s="10">
        <v>0</v>
      </c>
    </row>
    <row r="45" spans="1:5" x14ac:dyDescent="0.25">
      <c r="A45" s="16" t="s">
        <v>42</v>
      </c>
      <c r="B45" s="8">
        <v>0.8</v>
      </c>
      <c r="C45" s="8">
        <v>3.2</v>
      </c>
      <c r="D45" s="10">
        <v>0</v>
      </c>
      <c r="E45" s="10">
        <v>0</v>
      </c>
    </row>
    <row r="46" spans="1:5" x14ac:dyDescent="0.25">
      <c r="A46" s="1" t="s">
        <v>43</v>
      </c>
      <c r="B46" s="23">
        <f>B47</f>
        <v>2000000</v>
      </c>
      <c r="C46" s="5">
        <f>C47</f>
        <v>2980000</v>
      </c>
      <c r="D46" s="5">
        <f>D47</f>
        <v>10.27</v>
      </c>
      <c r="E46" s="5">
        <f>E47</f>
        <v>6.73</v>
      </c>
    </row>
    <row r="47" spans="1:5" x14ac:dyDescent="0.25">
      <c r="A47" s="16" t="s">
        <v>78</v>
      </c>
      <c r="B47" s="8">
        <v>2000000</v>
      </c>
      <c r="C47" s="8">
        <v>2980000</v>
      </c>
      <c r="D47" s="10">
        <v>10.27</v>
      </c>
      <c r="E47" s="10">
        <v>6.73</v>
      </c>
    </row>
    <row r="48" spans="1:5" x14ac:dyDescent="0.25">
      <c r="A48" s="1" t="s">
        <v>79</v>
      </c>
      <c r="B48" s="23">
        <f>B49</f>
        <v>80000</v>
      </c>
      <c r="C48" s="5">
        <f>C49</f>
        <v>1704000</v>
      </c>
      <c r="D48" s="5">
        <f>D49</f>
        <v>5.87</v>
      </c>
      <c r="E48" s="5">
        <f>E49</f>
        <v>3.85</v>
      </c>
    </row>
    <row r="49" spans="1:5" x14ac:dyDescent="0.25">
      <c r="A49" s="16" t="s">
        <v>80</v>
      </c>
      <c r="B49" s="8">
        <v>80000</v>
      </c>
      <c r="C49" s="8">
        <v>1704000</v>
      </c>
      <c r="D49" s="8">
        <v>5.87</v>
      </c>
      <c r="E49" s="8">
        <v>3.85</v>
      </c>
    </row>
    <row r="50" spans="1:5" x14ac:dyDescent="0.25">
      <c r="A50" s="1" t="s">
        <v>44</v>
      </c>
      <c r="B50" s="5">
        <f>SUM(B51:B52)</f>
        <v>1.05</v>
      </c>
      <c r="C50" s="5">
        <f>SUM(C51:C52)</f>
        <v>6.3199999999999994</v>
      </c>
      <c r="D50" s="13">
        <f>SUM(D51:D52)</f>
        <v>0</v>
      </c>
      <c r="E50" s="13">
        <f>SUM(E51:E52)</f>
        <v>0</v>
      </c>
    </row>
    <row r="51" spans="1:5" x14ac:dyDescent="0.25">
      <c r="A51" s="16" t="s">
        <v>45</v>
      </c>
      <c r="B51" s="8">
        <v>0.61</v>
      </c>
      <c r="C51" s="8">
        <v>5.31</v>
      </c>
      <c r="D51" s="10">
        <v>0</v>
      </c>
      <c r="E51" s="10">
        <v>0</v>
      </c>
    </row>
    <row r="52" spans="1:5" x14ac:dyDescent="0.25">
      <c r="A52" s="7" t="s">
        <v>46</v>
      </c>
      <c r="B52" s="8">
        <v>0.44</v>
      </c>
      <c r="C52" s="8">
        <v>1.01</v>
      </c>
      <c r="D52" s="10">
        <v>0</v>
      </c>
      <c r="E52" s="10">
        <v>0</v>
      </c>
    </row>
    <row r="53" spans="1:5" x14ac:dyDescent="0.25">
      <c r="A53" s="1" t="s">
        <v>47</v>
      </c>
      <c r="B53" s="5">
        <f>SUM(B54:B55)</f>
        <v>0.86199999999999999</v>
      </c>
      <c r="C53" s="5">
        <f>SUM(C54:C55)</f>
        <v>4.76</v>
      </c>
      <c r="D53" s="13">
        <v>0</v>
      </c>
      <c r="E53" s="13">
        <v>0</v>
      </c>
    </row>
    <row r="54" spans="1:5" x14ac:dyDescent="0.25">
      <c r="A54" s="7" t="s">
        <v>71</v>
      </c>
      <c r="B54" s="8">
        <v>2E-3</v>
      </c>
      <c r="C54" s="8">
        <v>0.01</v>
      </c>
      <c r="D54" s="10">
        <v>0</v>
      </c>
      <c r="E54" s="10">
        <v>0</v>
      </c>
    </row>
    <row r="55" spans="1:5" x14ac:dyDescent="0.25">
      <c r="A55" s="7" t="s">
        <v>48</v>
      </c>
      <c r="B55" s="8">
        <v>0.86</v>
      </c>
      <c r="C55" s="8">
        <v>4.75</v>
      </c>
      <c r="D55" s="10">
        <v>0</v>
      </c>
      <c r="E55" s="10">
        <v>0</v>
      </c>
    </row>
    <row r="56" spans="1:5" x14ac:dyDescent="0.25">
      <c r="A56" s="1" t="s">
        <v>49</v>
      </c>
      <c r="B56" s="5">
        <f>SUM(B57:B62)</f>
        <v>590002.04599999997</v>
      </c>
      <c r="C56" s="5">
        <f>SUM(C57:C62)</f>
        <v>4370504.6900000004</v>
      </c>
      <c r="D56" s="5">
        <f>SUM(D57:D62)</f>
        <v>15.05</v>
      </c>
      <c r="E56" s="5">
        <f>SUM(E57:E62)</f>
        <v>9.879999999999999</v>
      </c>
    </row>
    <row r="57" spans="1:5" x14ac:dyDescent="0.25">
      <c r="A57" s="7" t="s">
        <v>50</v>
      </c>
      <c r="B57" s="8">
        <v>0.85</v>
      </c>
      <c r="C57" s="8">
        <v>0.99</v>
      </c>
      <c r="D57" s="10">
        <v>0</v>
      </c>
      <c r="E57" s="10">
        <v>0</v>
      </c>
    </row>
    <row r="58" spans="1:5" x14ac:dyDescent="0.25">
      <c r="A58" s="7" t="s">
        <v>73</v>
      </c>
      <c r="B58" s="8">
        <v>250000</v>
      </c>
      <c r="C58" s="8">
        <v>1092500</v>
      </c>
      <c r="D58" s="10">
        <v>3.76</v>
      </c>
      <c r="E58" s="10">
        <v>2.4700000000000002</v>
      </c>
    </row>
    <row r="59" spans="1:5" x14ac:dyDescent="0.25">
      <c r="A59" s="7" t="s">
        <v>51</v>
      </c>
      <c r="B59" s="8">
        <v>0.58599999999999997</v>
      </c>
      <c r="C59" s="8">
        <v>1.84</v>
      </c>
      <c r="D59" s="10">
        <v>0</v>
      </c>
      <c r="E59" s="10">
        <v>0</v>
      </c>
    </row>
    <row r="60" spans="1:5" x14ac:dyDescent="0.25">
      <c r="A60" s="7" t="s">
        <v>52</v>
      </c>
      <c r="B60" s="8">
        <v>0.61</v>
      </c>
      <c r="C60" s="8">
        <v>1.86</v>
      </c>
      <c r="D60" s="10">
        <v>0</v>
      </c>
      <c r="E60" s="10">
        <v>0</v>
      </c>
    </row>
    <row r="61" spans="1:5" x14ac:dyDescent="0.25">
      <c r="A61" s="7" t="s">
        <v>76</v>
      </c>
      <c r="B61" s="8">
        <v>40000</v>
      </c>
      <c r="C61" s="8">
        <v>1640000</v>
      </c>
      <c r="D61" s="10">
        <v>5.65</v>
      </c>
      <c r="E61" s="10">
        <v>3.71</v>
      </c>
    </row>
    <row r="62" spans="1:5" x14ac:dyDescent="0.25">
      <c r="A62" s="7" t="s">
        <v>74</v>
      </c>
      <c r="B62" s="8">
        <v>300000</v>
      </c>
      <c r="C62" s="8">
        <v>1638000</v>
      </c>
      <c r="D62" s="10">
        <v>5.64</v>
      </c>
      <c r="E62" s="10">
        <v>3.7</v>
      </c>
    </row>
    <row r="63" spans="1:5" x14ac:dyDescent="0.25">
      <c r="A63" s="1" t="s">
        <v>53</v>
      </c>
      <c r="B63" s="5">
        <f>B64</f>
        <v>0.05</v>
      </c>
      <c r="C63" s="5">
        <f>C64</f>
        <v>0.63</v>
      </c>
      <c r="D63" s="13">
        <v>0</v>
      </c>
      <c r="E63" s="13">
        <v>0</v>
      </c>
    </row>
    <row r="64" spans="1:5" x14ac:dyDescent="0.25">
      <c r="A64" s="7" t="s">
        <v>54</v>
      </c>
      <c r="B64" s="8">
        <v>0.05</v>
      </c>
      <c r="C64" s="8">
        <v>0.63</v>
      </c>
      <c r="D64" s="10">
        <v>0</v>
      </c>
      <c r="E64" s="10">
        <v>0</v>
      </c>
    </row>
    <row r="65" spans="1:5" x14ac:dyDescent="0.25">
      <c r="A65" s="18" t="s">
        <v>55</v>
      </c>
      <c r="B65" s="5">
        <v>2790000</v>
      </c>
      <c r="C65" s="5">
        <v>2753707.61</v>
      </c>
      <c r="D65" s="5">
        <v>100</v>
      </c>
      <c r="E65" s="5">
        <v>6.1</v>
      </c>
    </row>
    <row r="66" spans="1:5" x14ac:dyDescent="0.25">
      <c r="A66" s="18" t="s">
        <v>56</v>
      </c>
      <c r="B66" s="5">
        <f>SUM(B67:B68)</f>
        <v>1500000</v>
      </c>
      <c r="C66" s="5">
        <f>SUM(C67:C68)</f>
        <v>1435480.27</v>
      </c>
      <c r="D66" s="5">
        <f>SUM(D67:D68)</f>
        <v>100</v>
      </c>
      <c r="E66" s="5">
        <f>SUM(E67:E68)</f>
        <v>3.2399999999999998</v>
      </c>
    </row>
    <row r="67" spans="1:5" x14ac:dyDescent="0.25">
      <c r="A67" s="7" t="s">
        <v>57</v>
      </c>
      <c r="B67" s="19">
        <v>1000000</v>
      </c>
      <c r="C67" s="8">
        <v>909292.09</v>
      </c>
      <c r="D67" s="8">
        <v>63.34</v>
      </c>
      <c r="E67" s="8">
        <v>2.0499999999999998</v>
      </c>
    </row>
    <row r="68" spans="1:5" ht="15.75" customHeight="1" x14ac:dyDescent="0.25">
      <c r="A68" s="7" t="s">
        <v>58</v>
      </c>
      <c r="B68" s="19">
        <v>500000</v>
      </c>
      <c r="C68" s="8">
        <v>526188.18000000005</v>
      </c>
      <c r="D68" s="8">
        <v>36.659999999999997</v>
      </c>
      <c r="E68" s="8">
        <v>1.19</v>
      </c>
    </row>
    <row r="69" spans="1:5" x14ac:dyDescent="0.25">
      <c r="A69" s="3" t="s">
        <v>59</v>
      </c>
      <c r="B69" s="20">
        <f>SUM(B70:B73)</f>
        <v>13802446.619999999</v>
      </c>
      <c r="C69" s="5">
        <f>SUM(C70:C73)</f>
        <v>13802446.619999999</v>
      </c>
      <c r="D69" s="5">
        <f>SUM(D70:D73)</f>
        <v>100</v>
      </c>
      <c r="E69" s="5">
        <f>SUM(E70:E73)</f>
        <v>31.18</v>
      </c>
    </row>
    <row r="70" spans="1:5" x14ac:dyDescent="0.25">
      <c r="A70" s="16" t="s">
        <v>81</v>
      </c>
      <c r="B70" s="8">
        <v>2504982.88</v>
      </c>
      <c r="C70" s="8">
        <v>2504982.88</v>
      </c>
      <c r="D70" s="8">
        <v>18.149999999999999</v>
      </c>
      <c r="E70" s="8">
        <v>5.66</v>
      </c>
    </row>
    <row r="71" spans="1:5" x14ac:dyDescent="0.25">
      <c r="A71" s="16" t="s">
        <v>82</v>
      </c>
      <c r="B71" s="8">
        <v>11021924.66</v>
      </c>
      <c r="C71" s="8">
        <v>11021924.66</v>
      </c>
      <c r="D71" s="8">
        <v>79.849999999999994</v>
      </c>
      <c r="E71" s="8">
        <v>24.9</v>
      </c>
    </row>
    <row r="72" spans="1:5" s="24" customFormat="1" x14ac:dyDescent="0.25">
      <c r="A72" s="16" t="s">
        <v>60</v>
      </c>
      <c r="B72" s="8">
        <v>182356.77</v>
      </c>
      <c r="C72" s="8">
        <v>182356.77</v>
      </c>
      <c r="D72" s="8">
        <v>1.32</v>
      </c>
      <c r="E72" s="8">
        <v>0.41</v>
      </c>
    </row>
    <row r="73" spans="1:5" x14ac:dyDescent="0.25">
      <c r="A73" s="16" t="s">
        <v>60</v>
      </c>
      <c r="B73" s="8">
        <v>93182.31</v>
      </c>
      <c r="C73" s="8">
        <v>93182.31</v>
      </c>
      <c r="D73" s="8">
        <v>0.68</v>
      </c>
      <c r="E73" s="8">
        <v>0.21</v>
      </c>
    </row>
    <row r="74" spans="1:5" x14ac:dyDescent="0.25">
      <c r="A74" s="3" t="s">
        <v>61</v>
      </c>
      <c r="B74" s="8"/>
      <c r="C74" s="21">
        <v>44259410.789999999</v>
      </c>
      <c r="D74" s="8"/>
      <c r="E74" s="8"/>
    </row>
    <row r="75" spans="1:5" x14ac:dyDescent="0.25">
      <c r="A75" s="2" t="s">
        <v>62</v>
      </c>
      <c r="B75" s="8"/>
      <c r="C75" s="8">
        <v>3587.6</v>
      </c>
      <c r="D75" s="8"/>
      <c r="E75" s="8"/>
    </row>
    <row r="76" spans="1:5" x14ac:dyDescent="0.25">
      <c r="A76" s="2" t="s">
        <v>63</v>
      </c>
      <c r="B76" s="8"/>
      <c r="C76" s="8">
        <v>620.23</v>
      </c>
      <c r="D76" s="8"/>
      <c r="E76" s="8"/>
    </row>
    <row r="77" spans="1:5" x14ac:dyDescent="0.25">
      <c r="A77" s="2" t="s">
        <v>64</v>
      </c>
      <c r="B77" s="8"/>
      <c r="C77" s="8">
        <v>96155.41</v>
      </c>
      <c r="D77" s="8"/>
      <c r="E77" s="8"/>
    </row>
    <row r="78" spans="1:5" x14ac:dyDescent="0.25">
      <c r="A78" s="2" t="s">
        <v>65</v>
      </c>
      <c r="B78" s="2"/>
      <c r="C78" s="17">
        <v>-676465.8</v>
      </c>
      <c r="D78" s="2"/>
      <c r="E78" s="2"/>
    </row>
    <row r="79" spans="1:5" x14ac:dyDescent="0.25">
      <c r="A79" s="1" t="s">
        <v>66</v>
      </c>
      <c r="B79" s="2"/>
      <c r="C79" s="22">
        <v>43683268.729999997</v>
      </c>
      <c r="D79" s="2"/>
      <c r="E79" s="2"/>
    </row>
    <row r="80" spans="1:5" x14ac:dyDescent="0.25">
      <c r="A80" s="1" t="s">
        <v>67</v>
      </c>
      <c r="B80" s="2"/>
      <c r="C80" s="22">
        <v>2.08</v>
      </c>
      <c r="D80" s="2"/>
      <c r="E80" s="2"/>
    </row>
  </sheetData>
  <pageMargins left="0.7" right="0.7" top="0.75" bottom="0.75" header="0.3" footer="0.3"/>
  <pageSetup paperSize="9" scale="6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2019-04-30T08:11:21Z</cp:lastPrinted>
  <dcterms:created xsi:type="dcterms:W3CDTF">2018-12-04T12:48:38Z</dcterms:created>
  <dcterms:modified xsi:type="dcterms:W3CDTF">2019-04-30T08:11:27Z</dcterms:modified>
</cp:coreProperties>
</file>