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REN\Desktop\ECO HAFTALIK RAPOR\"/>
    </mc:Choice>
  </mc:AlternateContent>
  <bookViews>
    <workbookView xWindow="0" yWindow="0" windowWidth="20490" windowHeight="7560"/>
  </bookViews>
  <sheets>
    <sheet name="Sayfa1" sheetId="1" r:id="rId1"/>
    <sheet name="Sayf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7" i="1" s="1"/>
  <c r="B30" i="1"/>
  <c r="E43" i="1" l="1"/>
  <c r="B22" i="1"/>
  <c r="C5" i="1"/>
  <c r="D5" i="1" s="1"/>
  <c r="B5" i="1"/>
  <c r="C23" i="1"/>
  <c r="D33" i="1"/>
  <c r="B23" i="1"/>
  <c r="E39" i="1"/>
  <c r="D30" i="1" l="1"/>
  <c r="D31" i="1"/>
  <c r="D34" i="1"/>
  <c r="D35" i="1"/>
  <c r="D32" i="1"/>
  <c r="D36" i="1"/>
  <c r="B38" i="1"/>
  <c r="D11" i="1"/>
  <c r="D6" i="1" l="1"/>
  <c r="C28" i="1"/>
  <c r="C22" i="1" s="1"/>
  <c r="B28" i="1"/>
  <c r="C21" i="1" l="1"/>
  <c r="B21" i="1"/>
  <c r="D13" i="1"/>
  <c r="D17" i="1"/>
  <c r="D20" i="1"/>
  <c r="D16" i="1"/>
  <c r="D12" i="1"/>
  <c r="D8" i="1"/>
  <c r="D19" i="1"/>
  <c r="D15" i="1"/>
  <c r="D7" i="1"/>
  <c r="D18" i="1"/>
  <c r="D14" i="1"/>
  <c r="D10" i="1"/>
  <c r="D21" i="1" l="1"/>
  <c r="D28" i="1"/>
  <c r="D29" i="1"/>
  <c r="D22" i="1"/>
  <c r="D24" i="1"/>
  <c r="D26" i="1"/>
  <c r="D25" i="1"/>
  <c r="D27" i="1"/>
  <c r="C38" i="1"/>
  <c r="E37" i="1" s="1"/>
  <c r="D23" i="1"/>
  <c r="E18" i="1" l="1"/>
  <c r="E34" i="1"/>
  <c r="E26" i="1"/>
  <c r="E17" i="1"/>
  <c r="E13" i="1"/>
  <c r="E9" i="1"/>
  <c r="E33" i="1"/>
  <c r="E29" i="1"/>
  <c r="E25" i="1"/>
  <c r="E20" i="1"/>
  <c r="E16" i="1"/>
  <c r="E12" i="1"/>
  <c r="E8" i="1"/>
  <c r="E36" i="1"/>
  <c r="E32" i="1"/>
  <c r="E28" i="1"/>
  <c r="E24" i="1"/>
  <c r="E19" i="1"/>
  <c r="E15" i="1"/>
  <c r="E11" i="1"/>
  <c r="E7" i="1"/>
  <c r="E6" i="1"/>
  <c r="E35" i="1"/>
  <c r="E31" i="1"/>
  <c r="E27" i="1"/>
  <c r="E23" i="1"/>
  <c r="E14" i="1"/>
  <c r="E10" i="1"/>
  <c r="E5" i="1"/>
  <c r="E21" i="1"/>
  <c r="E30" i="1"/>
  <c r="E22" i="1"/>
  <c r="E38" i="1" l="1"/>
  <c r="E42" i="1"/>
  <c r="E41" i="1"/>
  <c r="E40" i="1"/>
</calcChain>
</file>

<file path=xl/sharedStrings.xml><?xml version="1.0" encoding="utf-8"?>
<sst xmlns="http://schemas.openxmlformats.org/spreadsheetml/2006/main" count="57" uniqueCount="49">
  <si>
    <t>Nominal Değer</t>
  </si>
  <si>
    <t>Grup(%)</t>
  </si>
  <si>
    <t>Genel(%)</t>
  </si>
  <si>
    <t>BANKALAR VE ÖZEL FİNANS KURUMLARI</t>
  </si>
  <si>
    <t>DİĞER İMALAT SANAYİİ</t>
  </si>
  <si>
    <t>ELEKTRİK, GAZ VE SU</t>
  </si>
  <si>
    <t>FİNANSAL KİRALAMA VE FAKTORİNG</t>
  </si>
  <si>
    <t>GIDA İÇKİ VE TÜTÜN</t>
  </si>
  <si>
    <t>HOLDİNGLER VE YATIRIM ŞİRKETLERİ</t>
  </si>
  <si>
    <t>KİMYA, PETROL, KAUCUK VE PLASTİK ÜRÜNLER</t>
  </si>
  <si>
    <t>METAL ANA SANAYİ</t>
  </si>
  <si>
    <t>METAL EŞYA MAKİNE VE GEREÇ YAPIM</t>
  </si>
  <si>
    <t>TEKNOLOJİ</t>
  </si>
  <si>
    <t>TOPTAN VE PERAKENDE TİCARET, OTEL VE LOKANTALAR</t>
  </si>
  <si>
    <t>ULAŞTIRMA, HABERLEŞME VE DEPOLAMA</t>
  </si>
  <si>
    <t>01/06/2018 Yatırım Ortaklığı Portföyü</t>
  </si>
  <si>
    <t>TUTARI(TL)</t>
  </si>
  <si>
    <t>GRUP(%)</t>
  </si>
  <si>
    <t>TOPLAM(%)</t>
  </si>
  <si>
    <t>FON TOPLAM DEĞERİ</t>
  </si>
  <si>
    <t>PAY DEGER</t>
  </si>
  <si>
    <t>B. BORÇLANMA ARAÇLARI</t>
  </si>
  <si>
    <t>A. PAY</t>
  </si>
  <si>
    <t xml:space="preserve">  B.1.ÖZEL SEKTÖR BORÇLANMA ARAÇLARI</t>
  </si>
  <si>
    <t xml:space="preserve">TRSDOGH31910 </t>
  </si>
  <si>
    <t xml:space="preserve">TRSDOGH72112 </t>
  </si>
  <si>
    <t xml:space="preserve">TRSGZDF51918 </t>
  </si>
  <si>
    <t xml:space="preserve">TRSTIMG41917 </t>
  </si>
  <si>
    <t xml:space="preserve">  TAHVİL</t>
  </si>
  <si>
    <t xml:space="preserve">  FİNANSMAN BONOSU</t>
  </si>
  <si>
    <t xml:space="preserve">TRFCLKM71814 </t>
  </si>
  <si>
    <t>C. DİĞER VARLIKLAR</t>
  </si>
  <si>
    <t>ORTAKLIK PORTFÖY DEĞERİ</t>
  </si>
  <si>
    <t>Toplam Deger</t>
  </si>
  <si>
    <t>HAZIR DEGERLER</t>
  </si>
  <si>
    <t>ALACAKLAR</t>
  </si>
  <si>
    <t>DIGER VARLIKLAR</t>
  </si>
  <si>
    <t>BORÇLAR</t>
  </si>
  <si>
    <t>METRO YATIRIM ORTAKLIĞI A.Ş.</t>
  </si>
  <si>
    <t>NET VARLIK DEĞERİ</t>
  </si>
  <si>
    <t>GAYRİMENKUL YATIRIM ORTAKLIĞI</t>
  </si>
  <si>
    <t>SİGORTA</t>
  </si>
  <si>
    <t>MADENCİLİK VE TAŞ OCAKLARI</t>
  </si>
  <si>
    <t>BYF</t>
  </si>
  <si>
    <t>Menkul Tanımı</t>
  </si>
  <si>
    <t>TRT080720T19 REPO</t>
  </si>
  <si>
    <t>TRT110718T18 REPO</t>
  </si>
  <si>
    <t>TRT150519T15 REPO</t>
  </si>
  <si>
    <t>06.07.2018 TARİHLİ PORTFÖY DEĞER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</si>
</sst>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Verdana"/>
      <family val="2"/>
      <charset val="162"/>
    </font>
    <font>
      <sz val="7"/>
      <color theme="1"/>
      <name val="Verdana"/>
      <family val="2"/>
      <charset val="162"/>
    </font>
    <font>
      <b/>
      <sz val="7"/>
      <color theme="1"/>
      <name val="Verdana"/>
      <family val="2"/>
      <charset val="162"/>
    </font>
    <font>
      <b/>
      <sz val="8"/>
      <color rgb="FF000000"/>
      <name val="Verdana"/>
      <family val="2"/>
      <charset val="162"/>
    </font>
    <font>
      <b/>
      <sz val="7"/>
      <color rgb="FF000000"/>
      <name val="Verdana"/>
      <family val="2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0FAFF"/>
        <bgColor indexed="64"/>
      </patternFill>
    </fill>
    <fill>
      <patternFill patternType="solid">
        <fgColor rgb="FFBABABA"/>
        <bgColor indexed="64"/>
      </patternFill>
    </fill>
    <fill>
      <patternFill patternType="solid">
        <fgColor rgb="FFA1A1A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000000"/>
      </left>
      <right style="medium">
        <color rgb="FFC0C0C0"/>
      </right>
      <top style="medium">
        <color rgb="FF00000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000000"/>
      </top>
      <bottom style="medium">
        <color rgb="FFC0C0C0"/>
      </bottom>
      <diagonal/>
    </border>
    <border>
      <left style="medium">
        <color rgb="FFC0C0C0"/>
      </left>
      <right style="medium">
        <color rgb="FF000000"/>
      </right>
      <top style="medium">
        <color rgb="FF000000"/>
      </top>
      <bottom style="medium">
        <color rgb="FFC0C0C0"/>
      </bottom>
      <diagonal/>
    </border>
    <border>
      <left style="medium">
        <color rgb="FF00000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C0C0C0"/>
      </bottom>
      <diagonal/>
    </border>
    <border>
      <left style="medium">
        <color rgb="FF000000"/>
      </left>
      <right style="medium">
        <color rgb="FFC0C0C0"/>
      </right>
      <top style="medium">
        <color rgb="FFC0C0C0"/>
      </top>
      <bottom style="medium">
        <color rgb="FF00000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4" borderId="8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1" fillId="0" borderId="0" xfId="0" applyFont="1"/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/>
    <xf numFmtId="0" fontId="7" fillId="0" borderId="14" xfId="0" applyFont="1" applyBorder="1"/>
    <xf numFmtId="0" fontId="9" fillId="0" borderId="14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5" borderId="14" xfId="0" applyFont="1" applyFill="1" applyBorder="1" applyAlignment="1">
      <alignment horizontal="left" vertical="center"/>
    </xf>
    <xf numFmtId="4" fontId="9" fillId="5" borderId="10" xfId="0" applyNumberFormat="1" applyFont="1" applyFill="1" applyBorder="1" applyAlignment="1">
      <alignment horizontal="right" vertical="center"/>
    </xf>
    <xf numFmtId="2" fontId="9" fillId="5" borderId="10" xfId="0" applyNumberFormat="1" applyFont="1" applyFill="1" applyBorder="1" applyAlignment="1">
      <alignment horizontal="right" vertical="center"/>
    </xf>
    <xf numFmtId="2" fontId="9" fillId="5" borderId="15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5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4" fontId="9" fillId="5" borderId="20" xfId="0" applyNumberFormat="1" applyFont="1" applyFill="1" applyBorder="1" applyAlignment="1">
      <alignment horizontal="right" vertical="center"/>
    </xf>
    <xf numFmtId="4" fontId="9" fillId="5" borderId="21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0" fontId="9" fillId="0" borderId="22" xfId="0" applyFont="1" applyBorder="1"/>
    <xf numFmtId="4" fontId="9" fillId="0" borderId="22" xfId="0" applyNumberFormat="1" applyFont="1" applyFill="1" applyBorder="1" applyAlignment="1">
      <alignment horizontal="right" vertical="center"/>
    </xf>
    <xf numFmtId="2" fontId="9" fillId="0" borderId="23" xfId="0" applyNumberFormat="1" applyFont="1" applyBorder="1"/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Border="1"/>
    <xf numFmtId="4" fontId="7" fillId="0" borderId="12" xfId="0" applyNumberFormat="1" applyFont="1" applyFill="1" applyBorder="1" applyAlignment="1">
      <alignment horizontal="right" vertical="center"/>
    </xf>
    <xf numFmtId="2" fontId="7" fillId="0" borderId="13" xfId="0" applyNumberFormat="1" applyFont="1" applyBorder="1"/>
    <xf numFmtId="2" fontId="7" fillId="0" borderId="15" xfId="0" applyNumberFormat="1" applyFont="1" applyBorder="1"/>
    <xf numFmtId="0" fontId="10" fillId="5" borderId="1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20" xfId="0" applyNumberFormat="1" applyFont="1" applyFill="1" applyBorder="1" applyAlignment="1">
      <alignment horizontal="right" vertical="center"/>
    </xf>
    <xf numFmtId="2" fontId="7" fillId="0" borderId="2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31" workbookViewId="0">
      <selection activeCell="C47" sqref="C47"/>
    </sheetView>
  </sheetViews>
  <sheetFormatPr defaultRowHeight="15" x14ac:dyDescent="0.25"/>
  <cols>
    <col min="1" max="1" width="63" bestFit="1" customWidth="1"/>
    <col min="2" max="3" width="16.140625" bestFit="1" customWidth="1"/>
    <col min="4" max="4" width="9.28515625" bestFit="1" customWidth="1"/>
    <col min="5" max="5" width="10.140625" bestFit="1" customWidth="1"/>
  </cols>
  <sheetData>
    <row r="1" spans="1:6" x14ac:dyDescent="0.25">
      <c r="A1" s="1"/>
      <c r="B1" s="1"/>
      <c r="C1" s="2"/>
      <c r="D1" s="2"/>
      <c r="E1" s="2"/>
      <c r="F1" s="2"/>
    </row>
    <row r="2" spans="1:6" ht="15.75" x14ac:dyDescent="0.25">
      <c r="A2" s="52" t="s">
        <v>38</v>
      </c>
      <c r="B2" s="52"/>
      <c r="C2" s="53"/>
      <c r="D2" s="53"/>
      <c r="E2" s="53"/>
    </row>
    <row r="3" spans="1:6" ht="16.5" thickBot="1" x14ac:dyDescent="0.3">
      <c r="A3" s="52" t="s">
        <v>48</v>
      </c>
      <c r="B3" s="52"/>
      <c r="C3" s="53"/>
      <c r="D3" s="53"/>
      <c r="E3" s="53"/>
    </row>
    <row r="4" spans="1:6" x14ac:dyDescent="0.25">
      <c r="A4" s="46" t="s">
        <v>44</v>
      </c>
      <c r="B4" s="47" t="s">
        <v>0</v>
      </c>
      <c r="C4" s="47" t="s">
        <v>33</v>
      </c>
      <c r="D4" s="47" t="s">
        <v>1</v>
      </c>
      <c r="E4" s="48" t="s">
        <v>2</v>
      </c>
    </row>
    <row r="5" spans="1:6" x14ac:dyDescent="0.25">
      <c r="A5" s="24" t="s">
        <v>22</v>
      </c>
      <c r="B5" s="25">
        <f>SUM(B6:B20)</f>
        <v>11100977.217000002</v>
      </c>
      <c r="C5" s="25">
        <f>SUM(C6:C20)</f>
        <v>26759519.75</v>
      </c>
      <c r="D5" s="26">
        <f>C5/$C$5*100</f>
        <v>100</v>
      </c>
      <c r="E5" s="27">
        <f t="shared" ref="E5:E30" si="0">C5/$C$38*100</f>
        <v>57.620449980634916</v>
      </c>
    </row>
    <row r="6" spans="1:6" x14ac:dyDescent="0.25">
      <c r="A6" s="28" t="s">
        <v>3</v>
      </c>
      <c r="B6" s="29">
        <v>310003.40700000001</v>
      </c>
      <c r="C6" s="29">
        <v>2393218.13</v>
      </c>
      <c r="D6" s="30">
        <f t="shared" ref="D6:D20" si="1">C6/$C$5*100</f>
        <v>8.943427058327531</v>
      </c>
      <c r="E6" s="31">
        <f t="shared" si="0"/>
        <v>5.1532429146981835</v>
      </c>
    </row>
    <row r="7" spans="1:6" x14ac:dyDescent="0.25">
      <c r="A7" s="28" t="s">
        <v>4</v>
      </c>
      <c r="B7" s="32">
        <v>2.39</v>
      </c>
      <c r="C7" s="32">
        <v>14.63</v>
      </c>
      <c r="D7" s="30">
        <f t="shared" si="1"/>
        <v>5.4672132148410481E-5</v>
      </c>
      <c r="E7" s="31">
        <f t="shared" si="0"/>
        <v>3.1502328557921474E-5</v>
      </c>
    </row>
    <row r="8" spans="1:6" x14ac:dyDescent="0.25">
      <c r="A8" s="28" t="s">
        <v>5</v>
      </c>
      <c r="B8" s="32">
        <v>0.78</v>
      </c>
      <c r="C8" s="32">
        <v>0.59</v>
      </c>
      <c r="D8" s="30">
        <f t="shared" si="1"/>
        <v>2.2048228275845641E-6</v>
      </c>
      <c r="E8" s="31">
        <f t="shared" si="0"/>
        <v>1.2704288345299844E-6</v>
      </c>
    </row>
    <row r="9" spans="1:6" x14ac:dyDescent="0.25">
      <c r="A9" s="28" t="s">
        <v>6</v>
      </c>
      <c r="B9" s="29">
        <v>1324859.6399999999</v>
      </c>
      <c r="C9" s="29">
        <v>3402515.13</v>
      </c>
      <c r="D9" s="30">
        <v>7.27</v>
      </c>
      <c r="E9" s="31">
        <f t="shared" si="0"/>
        <v>7.3265310696212502</v>
      </c>
    </row>
    <row r="10" spans="1:6" x14ac:dyDescent="0.25">
      <c r="A10" s="28" t="s">
        <v>7</v>
      </c>
      <c r="B10" s="29">
        <v>537531</v>
      </c>
      <c r="C10" s="29">
        <v>1558839.9</v>
      </c>
      <c r="D10" s="30">
        <f t="shared" si="1"/>
        <v>5.8253657560502363</v>
      </c>
      <c r="E10" s="31">
        <f t="shared" si="0"/>
        <v>3.3566019616539613</v>
      </c>
    </row>
    <row r="11" spans="1:6" x14ac:dyDescent="0.25">
      <c r="A11" s="28" t="s">
        <v>40</v>
      </c>
      <c r="B11" s="29">
        <v>1637530.55</v>
      </c>
      <c r="C11" s="29">
        <v>4250857</v>
      </c>
      <c r="D11" s="30">
        <f t="shared" si="1"/>
        <v>15.885400932877355</v>
      </c>
      <c r="E11" s="31">
        <f t="shared" si="0"/>
        <v>9.1532394987519083</v>
      </c>
    </row>
    <row r="12" spans="1:6" x14ac:dyDescent="0.25">
      <c r="A12" s="28" t="s">
        <v>8</v>
      </c>
      <c r="B12" s="29">
        <v>6015860.9400000004</v>
      </c>
      <c r="C12" s="29">
        <v>8071563.9199999999</v>
      </c>
      <c r="D12" s="30">
        <f t="shared" si="1"/>
        <v>30.1633362459728</v>
      </c>
      <c r="E12" s="31">
        <f t="shared" si="0"/>
        <v>17.380250074101479</v>
      </c>
    </row>
    <row r="13" spans="1:6" x14ac:dyDescent="0.25">
      <c r="A13" s="28" t="s">
        <v>12</v>
      </c>
      <c r="B13" s="29">
        <v>145267</v>
      </c>
      <c r="C13" s="29">
        <v>629006.11</v>
      </c>
      <c r="D13" s="30">
        <f t="shared" si="1"/>
        <v>2.3505881864714704</v>
      </c>
      <c r="E13" s="31">
        <f t="shared" si="0"/>
        <v>1.354419490236507</v>
      </c>
    </row>
    <row r="14" spans="1:6" x14ac:dyDescent="0.25">
      <c r="A14" s="28" t="s">
        <v>9</v>
      </c>
      <c r="B14" s="29">
        <v>667322.76</v>
      </c>
      <c r="C14" s="29">
        <v>1368014.6</v>
      </c>
      <c r="D14" s="30">
        <f t="shared" si="1"/>
        <v>5.1122539297440124</v>
      </c>
      <c r="E14" s="31">
        <f t="shared" si="0"/>
        <v>2.9457037184711909</v>
      </c>
    </row>
    <row r="15" spans="1:6" x14ac:dyDescent="0.25">
      <c r="A15" s="28" t="s">
        <v>13</v>
      </c>
      <c r="B15" s="32">
        <v>0.8</v>
      </c>
      <c r="C15" s="32">
        <v>3.02</v>
      </c>
      <c r="D15" s="30">
        <f t="shared" si="1"/>
        <v>1.1285703286958279E-5</v>
      </c>
      <c r="E15" s="31">
        <f t="shared" si="0"/>
        <v>6.5028730174246658E-6</v>
      </c>
    </row>
    <row r="16" spans="1:6" x14ac:dyDescent="0.25">
      <c r="A16" s="28" t="s">
        <v>11</v>
      </c>
      <c r="B16" s="29">
        <v>462594</v>
      </c>
      <c r="C16" s="29">
        <v>5085464.4000000004</v>
      </c>
      <c r="D16" s="30">
        <f t="shared" si="1"/>
        <v>19.004318640658717</v>
      </c>
      <c r="E16" s="31">
        <f t="shared" si="0"/>
        <v>10.950373916501231</v>
      </c>
    </row>
    <row r="17" spans="1:7" x14ac:dyDescent="0.25">
      <c r="A17" s="28" t="s">
        <v>10</v>
      </c>
      <c r="B17" s="32">
        <v>1.05</v>
      </c>
      <c r="C17" s="32">
        <v>8.66</v>
      </c>
      <c r="D17" s="30">
        <f t="shared" si="1"/>
        <v>3.2362314723529369E-5</v>
      </c>
      <c r="E17" s="31">
        <f t="shared" si="0"/>
        <v>1.8647311367846887E-5</v>
      </c>
      <c r="G17" s="15"/>
    </row>
    <row r="18" spans="1:7" x14ac:dyDescent="0.25">
      <c r="A18" s="28" t="s">
        <v>41</v>
      </c>
      <c r="B18" s="29">
        <v>0.86</v>
      </c>
      <c r="C18" s="29">
        <v>7.15</v>
      </c>
      <c r="D18" s="30">
        <f t="shared" si="1"/>
        <v>2.671946308005023E-5</v>
      </c>
      <c r="E18" s="31">
        <f t="shared" si="0"/>
        <v>1.5395874859134556E-5</v>
      </c>
    </row>
    <row r="19" spans="1:7" x14ac:dyDescent="0.25">
      <c r="A19" s="28" t="s">
        <v>42</v>
      </c>
      <c r="B19" s="32">
        <v>1.99</v>
      </c>
      <c r="C19" s="32">
        <v>5.87</v>
      </c>
      <c r="D19" s="30">
        <f t="shared" si="1"/>
        <v>2.1936118640544737E-5</v>
      </c>
      <c r="E19" s="31">
        <f t="shared" si="0"/>
        <v>1.2639690268967811E-5</v>
      </c>
    </row>
    <row r="20" spans="1:7" x14ac:dyDescent="0.25">
      <c r="A20" s="28" t="s">
        <v>14</v>
      </c>
      <c r="B20" s="32">
        <v>0.05</v>
      </c>
      <c r="C20" s="32">
        <v>0.64</v>
      </c>
      <c r="D20" s="30">
        <f t="shared" si="1"/>
        <v>2.391672219752748E-6</v>
      </c>
      <c r="E20" s="31">
        <f t="shared" si="0"/>
        <v>1.3780922950833729E-6</v>
      </c>
    </row>
    <row r="21" spans="1:7" x14ac:dyDescent="0.25">
      <c r="A21" s="24" t="s">
        <v>21</v>
      </c>
      <c r="B21" s="25">
        <f>B22</f>
        <v>2795000</v>
      </c>
      <c r="C21" s="25">
        <f>C22</f>
        <v>2850529.15</v>
      </c>
      <c r="D21" s="26">
        <f>C21/$C$21*100</f>
        <v>100</v>
      </c>
      <c r="E21" s="27">
        <f t="shared" si="0"/>
        <v>6.1379566539461816</v>
      </c>
    </row>
    <row r="22" spans="1:7" x14ac:dyDescent="0.25">
      <c r="A22" s="24" t="s">
        <v>23</v>
      </c>
      <c r="B22" s="25">
        <f>B23+B28</f>
        <v>2795000</v>
      </c>
      <c r="C22" s="25">
        <f>C23+C28</f>
        <v>2850529.15</v>
      </c>
      <c r="D22" s="26">
        <f>C22/$C$21*100</f>
        <v>100</v>
      </c>
      <c r="E22" s="27">
        <f t="shared" si="0"/>
        <v>6.1379566539461816</v>
      </c>
    </row>
    <row r="23" spans="1:7" x14ac:dyDescent="0.25">
      <c r="A23" s="24" t="s">
        <v>28</v>
      </c>
      <c r="B23" s="25">
        <f>SUM(B24:B27)</f>
        <v>2790000</v>
      </c>
      <c r="C23" s="25">
        <f>SUM(C24:C27)</f>
        <v>2845537.52</v>
      </c>
      <c r="D23" s="26">
        <f t="shared" ref="D23:D27" si="2">SUM(C23/$C$21*100)</f>
        <v>99.824887600254854</v>
      </c>
      <c r="E23" s="27">
        <f t="shared" si="0"/>
        <v>6.1272083307541392</v>
      </c>
    </row>
    <row r="24" spans="1:7" x14ac:dyDescent="0.25">
      <c r="A24" s="33" t="s">
        <v>24</v>
      </c>
      <c r="B24" s="29">
        <v>790000</v>
      </c>
      <c r="C24" s="29">
        <v>801950.73</v>
      </c>
      <c r="D24" s="30">
        <f>SUM(C24/$C$21*100)</f>
        <v>28.133398670909926</v>
      </c>
      <c r="E24" s="31">
        <f t="shared" si="0"/>
        <v>1.7268158157023223</v>
      </c>
    </row>
    <row r="25" spans="1:7" x14ac:dyDescent="0.25">
      <c r="A25" s="33" t="s">
        <v>25</v>
      </c>
      <c r="B25" s="29">
        <v>1000000</v>
      </c>
      <c r="C25" s="29">
        <v>1027570.35</v>
      </c>
      <c r="D25" s="30">
        <f t="shared" si="2"/>
        <v>36.048407012431362</v>
      </c>
      <c r="E25" s="31">
        <f t="shared" si="0"/>
        <v>2.2126355968611322</v>
      </c>
    </row>
    <row r="26" spans="1:7" x14ac:dyDescent="0.25">
      <c r="A26" s="33" t="s">
        <v>26</v>
      </c>
      <c r="B26" s="29">
        <v>500000</v>
      </c>
      <c r="C26" s="29">
        <v>507718.19</v>
      </c>
      <c r="D26" s="30">
        <f t="shared" si="2"/>
        <v>17.811366356313179</v>
      </c>
      <c r="E26" s="31">
        <f t="shared" si="0"/>
        <v>1.0932539464260562</v>
      </c>
    </row>
    <row r="27" spans="1:7" x14ac:dyDescent="0.25">
      <c r="A27" s="33" t="s">
        <v>27</v>
      </c>
      <c r="B27" s="29">
        <v>500000</v>
      </c>
      <c r="C27" s="29">
        <v>508298.25</v>
      </c>
      <c r="D27" s="30">
        <f t="shared" si="2"/>
        <v>17.83171556060039</v>
      </c>
      <c r="E27" s="31">
        <f t="shared" si="0"/>
        <v>1.0945029717646282</v>
      </c>
    </row>
    <row r="28" spans="1:7" x14ac:dyDescent="0.25">
      <c r="A28" s="24" t="s">
        <v>29</v>
      </c>
      <c r="B28" s="25">
        <f>SUM(B29:B29)</f>
        <v>5000</v>
      </c>
      <c r="C28" s="25">
        <f>SUM(C29:C29)</f>
        <v>4991.63</v>
      </c>
      <c r="D28" s="26">
        <f>SUM(C28/$C$21*100)</f>
        <v>0.17511239974514908</v>
      </c>
      <c r="E28" s="27">
        <f t="shared" si="0"/>
        <v>1.0748323192042213E-2</v>
      </c>
    </row>
    <row r="29" spans="1:7" x14ac:dyDescent="0.25">
      <c r="A29" s="33" t="s">
        <v>30</v>
      </c>
      <c r="B29" s="29">
        <v>5000</v>
      </c>
      <c r="C29" s="29">
        <v>4991.63</v>
      </c>
      <c r="D29" s="30">
        <f>SUM(C29/$C$21*100)</f>
        <v>0.17511239974514908</v>
      </c>
      <c r="E29" s="31">
        <f t="shared" si="0"/>
        <v>1.0748323192042213E-2</v>
      </c>
    </row>
    <row r="30" spans="1:7" x14ac:dyDescent="0.25">
      <c r="A30" s="24" t="s">
        <v>31</v>
      </c>
      <c r="B30" s="25">
        <f>SUM(B31:B37)</f>
        <v>16197722.509999998</v>
      </c>
      <c r="C30" s="25">
        <f>SUM(C31:C37)</f>
        <v>16830962.510000002</v>
      </c>
      <c r="D30" s="26">
        <f>C30/$C$30*100</f>
        <v>100</v>
      </c>
      <c r="E30" s="27">
        <f t="shared" si="0"/>
        <v>36.241593365418915</v>
      </c>
    </row>
    <row r="31" spans="1:7" x14ac:dyDescent="0.25">
      <c r="A31" s="33" t="s">
        <v>43</v>
      </c>
      <c r="B31" s="29">
        <v>40000</v>
      </c>
      <c r="C31" s="29">
        <v>673240</v>
      </c>
      <c r="D31" s="29">
        <f t="shared" ref="D31:D37" si="3">C31/$C$30*100</f>
        <v>4.0000089097697114</v>
      </c>
      <c r="E31" s="31">
        <f t="shared" ref="E31:E37" si="4">C31/$C$38*100</f>
        <v>1.4496669636592656</v>
      </c>
    </row>
    <row r="32" spans="1:7" x14ac:dyDescent="0.25">
      <c r="A32" s="33" t="s">
        <v>45</v>
      </c>
      <c r="B32" s="29">
        <v>1001347.95</v>
      </c>
      <c r="C32" s="29">
        <v>1001347.95</v>
      </c>
      <c r="D32" s="29">
        <f t="shared" si="3"/>
        <v>5.9494396081332601</v>
      </c>
      <c r="E32" s="31">
        <f t="shared" si="4"/>
        <v>2.1561717103008289</v>
      </c>
    </row>
    <row r="33" spans="1:5" x14ac:dyDescent="0.25">
      <c r="A33" s="33" t="s">
        <v>46</v>
      </c>
      <c r="B33" s="29">
        <v>9012131.5099999998</v>
      </c>
      <c r="C33" s="29">
        <v>9012131.5099999998</v>
      </c>
      <c r="D33" s="29">
        <f t="shared" si="3"/>
        <v>53.544956235542109</v>
      </c>
      <c r="E33" s="31">
        <f t="shared" si="4"/>
        <v>19.405545306576691</v>
      </c>
    </row>
    <row r="34" spans="1:5" x14ac:dyDescent="0.25">
      <c r="A34" s="33" t="s">
        <v>46</v>
      </c>
      <c r="B34" s="29">
        <v>1001347.95</v>
      </c>
      <c r="C34" s="29">
        <v>1001347.95</v>
      </c>
      <c r="D34" s="29">
        <f t="shared" si="3"/>
        <v>5.9494396081332601</v>
      </c>
      <c r="E34" s="31">
        <f t="shared" si="4"/>
        <v>2.1561717103008289</v>
      </c>
    </row>
    <row r="35" spans="1:5" x14ac:dyDescent="0.25">
      <c r="A35" s="33" t="s">
        <v>46</v>
      </c>
      <c r="B35" s="29">
        <v>5006739.7300000004</v>
      </c>
      <c r="C35" s="29">
        <v>5006739.7300000004</v>
      </c>
      <c r="D35" s="29">
        <f t="shared" si="3"/>
        <v>29.747197921837689</v>
      </c>
      <c r="E35" s="31">
        <f t="shared" si="4"/>
        <v>10.78085850843876</v>
      </c>
    </row>
    <row r="36" spans="1:5" x14ac:dyDescent="0.25">
      <c r="A36" s="41" t="s">
        <v>46</v>
      </c>
      <c r="B36" s="29">
        <v>127145.09</v>
      </c>
      <c r="C36" s="29">
        <v>127145.09</v>
      </c>
      <c r="D36" s="29">
        <f t="shared" si="3"/>
        <v>0.75542376096707242</v>
      </c>
      <c r="E36" s="31">
        <f t="shared" si="4"/>
        <v>0.27377760763544062</v>
      </c>
    </row>
    <row r="37" spans="1:5" x14ac:dyDescent="0.25">
      <c r="A37" s="41" t="s">
        <v>47</v>
      </c>
      <c r="B37" s="50">
        <v>9010.2800000000007</v>
      </c>
      <c r="C37" s="50">
        <v>9010.2800000000007</v>
      </c>
      <c r="D37" s="50">
        <f t="shared" si="3"/>
        <v>5.3533955616897159E-2</v>
      </c>
      <c r="E37" s="51">
        <f t="shared" si="4"/>
        <v>1.9401558507099709E-2</v>
      </c>
    </row>
    <row r="38" spans="1:5" ht="15.75" thickBot="1" x14ac:dyDescent="0.3">
      <c r="A38" s="34" t="s">
        <v>32</v>
      </c>
      <c r="B38" s="35">
        <f>B30+B21+B5</f>
        <v>30093699.726999998</v>
      </c>
      <c r="C38" s="35">
        <f>C30+C21+C5</f>
        <v>46441011.409999996</v>
      </c>
      <c r="D38" s="35"/>
      <c r="E38" s="36">
        <f>E30+E21+E5</f>
        <v>100.00000000000001</v>
      </c>
    </row>
    <row r="39" spans="1:5" x14ac:dyDescent="0.25">
      <c r="A39" s="16" t="s">
        <v>34</v>
      </c>
      <c r="B39" s="42"/>
      <c r="C39" s="43">
        <v>4979.49</v>
      </c>
      <c r="D39" s="42"/>
      <c r="E39" s="44">
        <f>C39/$C$43*100</f>
        <v>1.0763716940294037E-2</v>
      </c>
    </row>
    <row r="40" spans="1:5" x14ac:dyDescent="0.25">
      <c r="A40" s="17" t="s">
        <v>35</v>
      </c>
      <c r="B40" s="18"/>
      <c r="C40" s="29">
        <v>941457.32</v>
      </c>
      <c r="D40" s="18"/>
      <c r="E40" s="45">
        <f t="shared" ref="E40:E42" si="5">C40/$C$43*100</f>
        <v>2.0350638526933125</v>
      </c>
    </row>
    <row r="41" spans="1:5" x14ac:dyDescent="0.25">
      <c r="A41" s="19" t="s">
        <v>36</v>
      </c>
      <c r="B41" s="18"/>
      <c r="C41" s="29">
        <v>34995.230000000003</v>
      </c>
      <c r="D41" s="18"/>
      <c r="E41" s="45">
        <f t="shared" si="5"/>
        <v>7.5646050093581094E-2</v>
      </c>
    </row>
    <row r="42" spans="1:5" x14ac:dyDescent="0.25">
      <c r="A42" s="19" t="s">
        <v>37</v>
      </c>
      <c r="B42" s="18"/>
      <c r="C42" s="29">
        <v>-1160636.56</v>
      </c>
      <c r="D42" s="18"/>
      <c r="E42" s="45">
        <f t="shared" si="5"/>
        <v>-2.5088439583966626</v>
      </c>
    </row>
    <row r="43" spans="1:5" x14ac:dyDescent="0.25">
      <c r="A43" s="20" t="s">
        <v>39</v>
      </c>
      <c r="B43" s="38"/>
      <c r="C43" s="39">
        <v>46261807.399999999</v>
      </c>
      <c r="D43" s="38"/>
      <c r="E43" s="40">
        <f>C43/$C$43*100</f>
        <v>100</v>
      </c>
    </row>
    <row r="44" spans="1:5" ht="15.75" thickBot="1" x14ac:dyDescent="0.3">
      <c r="A44" s="21" t="s">
        <v>20</v>
      </c>
      <c r="B44" s="22"/>
      <c r="C44" s="37">
        <v>2.2000000000000002</v>
      </c>
      <c r="D44" s="22"/>
      <c r="E44" s="23"/>
    </row>
    <row r="47" spans="1:5" x14ac:dyDescent="0.25">
      <c r="C47" s="49"/>
    </row>
  </sheetData>
  <mergeCells count="2">
    <mergeCell ref="A3:E3"/>
    <mergeCell ref="A2:E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13" sqref="A13"/>
    </sheetView>
  </sheetViews>
  <sheetFormatPr defaultRowHeight="15" x14ac:dyDescent="0.25"/>
  <cols>
    <col min="1" max="1" width="37.7109375" bestFit="1" customWidth="1"/>
    <col min="2" max="2" width="12.28515625" bestFit="1" customWidth="1"/>
    <col min="3" max="3" width="8" bestFit="1" customWidth="1"/>
    <col min="4" max="4" width="11.28515625" customWidth="1"/>
  </cols>
  <sheetData>
    <row r="1" spans="1:4" ht="15.75" thickBot="1" x14ac:dyDescent="0.3">
      <c r="A1" s="3" t="s">
        <v>15</v>
      </c>
    </row>
    <row r="2" spans="1:4" ht="15.75" thickBot="1" x14ac:dyDescent="0.3">
      <c r="A2" s="7"/>
      <c r="B2" s="8" t="s">
        <v>16</v>
      </c>
      <c r="C2" s="8" t="s">
        <v>17</v>
      </c>
      <c r="D2" s="9" t="s">
        <v>18</v>
      </c>
    </row>
    <row r="3" spans="1:4" ht="15.75" thickBot="1" x14ac:dyDescent="0.3">
      <c r="A3" s="10" t="s">
        <v>34</v>
      </c>
      <c r="B3" s="5">
        <v>71289.86</v>
      </c>
      <c r="C3" s="6">
        <v>0</v>
      </c>
      <c r="D3" s="11">
        <v>0.15</v>
      </c>
    </row>
    <row r="4" spans="1:4" ht="15.75" thickBot="1" x14ac:dyDescent="0.3">
      <c r="A4" s="10" t="s">
        <v>35</v>
      </c>
      <c r="B4" s="5">
        <v>2242470.5499999998</v>
      </c>
      <c r="C4" s="6">
        <v>0</v>
      </c>
      <c r="D4" s="11">
        <v>4.8499999999999996</v>
      </c>
    </row>
    <row r="5" spans="1:4" ht="15.75" thickBot="1" x14ac:dyDescent="0.3">
      <c r="A5" s="10" t="s">
        <v>36</v>
      </c>
      <c r="B5" s="5">
        <v>50771.72</v>
      </c>
      <c r="C5" s="6">
        <v>0</v>
      </c>
      <c r="D5" s="11">
        <v>0.11</v>
      </c>
    </row>
    <row r="6" spans="1:4" ht="15.75" thickBot="1" x14ac:dyDescent="0.3">
      <c r="A6" s="10" t="s">
        <v>37</v>
      </c>
      <c r="B6" s="5">
        <v>-5565177.5300000003</v>
      </c>
      <c r="C6" s="6">
        <v>0</v>
      </c>
      <c r="D6" s="11">
        <v>-12.03</v>
      </c>
    </row>
    <row r="7" spans="1:4" ht="15.75" thickBot="1" x14ac:dyDescent="0.3">
      <c r="A7" s="10" t="s">
        <v>19</v>
      </c>
      <c r="B7" s="5">
        <v>46276383.060000002</v>
      </c>
      <c r="C7" s="6">
        <v>0</v>
      </c>
      <c r="D7" s="11">
        <v>100</v>
      </c>
    </row>
    <row r="8" spans="1:4" ht="15.75" thickBot="1" x14ac:dyDescent="0.3">
      <c r="A8" s="12" t="s">
        <v>20</v>
      </c>
      <c r="B8" s="4">
        <v>2.2036370000000001</v>
      </c>
      <c r="C8" s="13">
        <v>0</v>
      </c>
      <c r="D8" s="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TUFAN SAHIN</dc:creator>
  <cp:lastModifiedBy>Windows Kullanıcısı</cp:lastModifiedBy>
  <cp:lastPrinted>2018-06-11T11:54:45Z</cp:lastPrinted>
  <dcterms:created xsi:type="dcterms:W3CDTF">2018-06-05T07:11:26Z</dcterms:created>
  <dcterms:modified xsi:type="dcterms:W3CDTF">2018-07-09T13:23:58Z</dcterms:modified>
</cp:coreProperties>
</file>